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yar\Desktop\"/>
    </mc:Choice>
  </mc:AlternateContent>
  <bookViews>
    <workbookView xWindow="0" yWindow="0" windowWidth="23040" windowHeight="9972" activeTab="1"/>
  </bookViews>
  <sheets>
    <sheet name="نکات مهم" sheetId="6" r:id="rId1"/>
    <sheet name="مهندسی صنایع" sheetId="4" r:id="rId2"/>
    <sheet name="لیست دروس عمومی" sheetId="5" r:id="rId3"/>
  </sheets>
  <definedNames>
    <definedName name="_xlnm.Print_Area" localSheetId="1">'مهندسی صنایع'!$B$4:$AB$30,'مهندسی صنایع'!$B$34:$G$42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" i="4" l="1"/>
  <c r="S20" i="4"/>
  <c r="S19" i="4"/>
  <c r="S18" i="4"/>
  <c r="I13" i="4"/>
  <c r="E25" i="4"/>
  <c r="G25" i="4" s="1"/>
  <c r="BA5" i="4"/>
  <c r="E23" i="4" s="1"/>
  <c r="G23" i="4" s="1"/>
  <c r="AZ6" i="4"/>
  <c r="AZ7" i="4"/>
  <c r="AZ8" i="4"/>
  <c r="AZ9" i="4"/>
  <c r="AZ10" i="4"/>
  <c r="AZ11" i="4"/>
  <c r="AZ12" i="4"/>
  <c r="AZ13" i="4"/>
  <c r="AZ14" i="4"/>
  <c r="AZ15" i="4"/>
  <c r="AZ16" i="4"/>
  <c r="AZ17" i="4"/>
  <c r="AZ18" i="4"/>
  <c r="AZ19" i="4"/>
  <c r="AZ20" i="4"/>
  <c r="AZ21" i="4"/>
  <c r="AZ5" i="4"/>
  <c r="AY26" i="4"/>
  <c r="AY27" i="4"/>
  <c r="AY28" i="4"/>
  <c r="AY6" i="4"/>
  <c r="AY7" i="4"/>
  <c r="AY8" i="4"/>
  <c r="AY9" i="4"/>
  <c r="AY10" i="4"/>
  <c r="AY11" i="4"/>
  <c r="AY12" i="4"/>
  <c r="AY13" i="4"/>
  <c r="AY14" i="4"/>
  <c r="AY15" i="4"/>
  <c r="AY16" i="4"/>
  <c r="AY17" i="4"/>
  <c r="AY18" i="4"/>
  <c r="AY19" i="4"/>
  <c r="AY20" i="4"/>
  <c r="AY21" i="4"/>
  <c r="AY22" i="4"/>
  <c r="AY23" i="4"/>
  <c r="AY24" i="4"/>
  <c r="AY25" i="4"/>
  <c r="AY5" i="4"/>
  <c r="AX13" i="4"/>
  <c r="AX6" i="4"/>
  <c r="AX7" i="4"/>
  <c r="AX8" i="4"/>
  <c r="AX9" i="4"/>
  <c r="AX10" i="4"/>
  <c r="AX11" i="4"/>
  <c r="AX12" i="4"/>
  <c r="AX5" i="4"/>
  <c r="AW6" i="4"/>
  <c r="AW7" i="4"/>
  <c r="AW8" i="4"/>
  <c r="AW9" i="4"/>
  <c r="AW10" i="4"/>
  <c r="AW11" i="4"/>
  <c r="AW12" i="4"/>
  <c r="AW13" i="4"/>
  <c r="AW14" i="4"/>
  <c r="AW15" i="4"/>
  <c r="AW5" i="4"/>
  <c r="C24" i="4"/>
  <c r="B22" i="4"/>
  <c r="B21" i="4"/>
  <c r="B20" i="4"/>
  <c r="B19" i="4"/>
  <c r="E22" i="4" l="1"/>
  <c r="G22" i="4" s="1"/>
  <c r="E21" i="4"/>
  <c r="G21" i="4" s="1"/>
  <c r="E20" i="4"/>
  <c r="G20" i="4" s="1"/>
  <c r="E19" i="4"/>
  <c r="G19" i="4" s="1"/>
  <c r="I5" i="4"/>
  <c r="I6" i="4"/>
  <c r="I7" i="4"/>
  <c r="I8" i="4"/>
  <c r="I9" i="4"/>
  <c r="I10" i="4"/>
  <c r="I11" i="4"/>
  <c r="I12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D5" i="4"/>
  <c r="D6" i="4"/>
  <c r="D7" i="4"/>
  <c r="D8" i="4"/>
  <c r="D9" i="4"/>
  <c r="D10" i="4"/>
  <c r="D11" i="4"/>
  <c r="D12" i="4"/>
  <c r="D13" i="4"/>
  <c r="D14" i="4"/>
  <c r="D15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A29" i="4" l="1"/>
  <c r="G24" i="4"/>
  <c r="E24" i="4"/>
</calcChain>
</file>

<file path=xl/sharedStrings.xml><?xml version="1.0" encoding="utf-8"?>
<sst xmlns="http://schemas.openxmlformats.org/spreadsheetml/2006/main" count="122" uniqueCount="109">
  <si>
    <t>بسته مبانی نظری اسلام1</t>
  </si>
  <si>
    <t xml:space="preserve">تعداد واحد </t>
  </si>
  <si>
    <t>بسته مبانی نظری اسلام2</t>
  </si>
  <si>
    <t>بسته اخلاق در اسلام</t>
  </si>
  <si>
    <t>بسته انقلاب اسلامی</t>
  </si>
  <si>
    <t>بسته تاریخ و تمدن اسلامی</t>
  </si>
  <si>
    <t>بسته آشنایی منابع اسلامی</t>
  </si>
  <si>
    <t>زبان فارسی</t>
  </si>
  <si>
    <t>زبان انگلیسی</t>
  </si>
  <si>
    <t>ریاضی عمومی1</t>
  </si>
  <si>
    <t>ریاضی عمومی2</t>
  </si>
  <si>
    <t>فیزیک1</t>
  </si>
  <si>
    <t>فیزیک2</t>
  </si>
  <si>
    <t>معادلات دیفرانسیل</t>
  </si>
  <si>
    <t>کارآموزی</t>
  </si>
  <si>
    <t>پاس شده</t>
  </si>
  <si>
    <t>وضعیت کلی</t>
  </si>
  <si>
    <t>مجموع واحدهای گذرانده (۱۴۲ واحد)</t>
  </si>
  <si>
    <t>شماره ترم</t>
  </si>
  <si>
    <t>چارت</t>
  </si>
  <si>
    <t>مانده</t>
  </si>
  <si>
    <t>ورزش (تربیت بدنی ۲)</t>
  </si>
  <si>
    <t>تربیت بدنی (تربیت بدنی ۱)</t>
  </si>
  <si>
    <t>ترم اول سالتحصیلی ۱۳۹۸</t>
  </si>
  <si>
    <t>ترم دوم سالتحصیلی ۱۳۹۸</t>
  </si>
  <si>
    <t>ترم تابستان سالتحصیلی ۱۳۹۸</t>
  </si>
  <si>
    <t>ترم اول سالتحصیلی ۱۳۹۹</t>
  </si>
  <si>
    <t>ترم دوم سالتحصیلی ۱۳۹۹</t>
  </si>
  <si>
    <t>ترم تابستان سالتحصیلی ۱۳۹۹</t>
  </si>
  <si>
    <t>ترم اول سالتحصیلی ۱۴۰۰</t>
  </si>
  <si>
    <t>ترم دوم سالتحصیلی ۱۴۰۰</t>
  </si>
  <si>
    <t>ترم تابستان سالتحصیلی ۱۴۰۰</t>
  </si>
  <si>
    <t>ترم اول سالتحصیلی ۱۴۰۱</t>
  </si>
  <si>
    <t>ترم دوم سالتحصیلی ۱۴۰۱</t>
  </si>
  <si>
    <t>ترم تابستان سالتحصیلی ۱۴۰۱</t>
  </si>
  <si>
    <t>آزمایشگاه فیزیک 2</t>
  </si>
  <si>
    <t>آزمایشگاه فیزیک1</t>
  </si>
  <si>
    <t>برنامه نویسی کامپیوتر</t>
  </si>
  <si>
    <t>محاسبات عددی</t>
  </si>
  <si>
    <t>اقتصاد عمومی 1</t>
  </si>
  <si>
    <t>نقشه کشی صنعتی</t>
  </si>
  <si>
    <t>کارگاه عمومی جوش</t>
  </si>
  <si>
    <t>اقتصاد عمومی 2</t>
  </si>
  <si>
    <t>جبر خطی</t>
  </si>
  <si>
    <t>روش های تولید</t>
  </si>
  <si>
    <t>کارگاه ماشین افزار 1</t>
  </si>
  <si>
    <t>مبانی برق</t>
  </si>
  <si>
    <t>اصول حسابداری و هزینه یابی</t>
  </si>
  <si>
    <t>ارزیابی کار و زمان</t>
  </si>
  <si>
    <t>تئوری احتمالات</t>
  </si>
  <si>
    <t>کارگاه ریخته گری</t>
  </si>
  <si>
    <t>اقتصاد مهندسی</t>
  </si>
  <si>
    <t>تحقیق در عملیات 1</t>
  </si>
  <si>
    <t>آمار مهندسی</t>
  </si>
  <si>
    <t>طرح ریزی واحدهای صنعتی</t>
  </si>
  <si>
    <t>مدیریت و کنترل پروژه</t>
  </si>
  <si>
    <t>اصول مدیریت</t>
  </si>
  <si>
    <t>برنامه ریزی تولید</t>
  </si>
  <si>
    <t>تحقیق در عملیات 2</t>
  </si>
  <si>
    <t>کنترل کیفیت آماری</t>
  </si>
  <si>
    <t>اصول شبیه سازی کامپیوتر</t>
  </si>
  <si>
    <t>مدیریت کیفیت و بهره وری</t>
  </si>
  <si>
    <t>دانشگاه صنعتی ارومیه
گروه مهندسی صنایع</t>
  </si>
  <si>
    <t>علم داده</t>
  </si>
  <si>
    <t>مهندسی فاکتورهای انسانی</t>
  </si>
  <si>
    <t>سیستم های اطلاعات مدیریت</t>
  </si>
  <si>
    <t>تحلیل سیستم ها</t>
  </si>
  <si>
    <t>رگرسیون</t>
  </si>
  <si>
    <t>اصول بازاریابی</t>
  </si>
  <si>
    <t>تجزیه و تحلیل تصمیم گیری</t>
  </si>
  <si>
    <t>برنامه ریزی حمل و نقل</t>
  </si>
  <si>
    <t>سیستم های پرداخت حقوق  دستمزد</t>
  </si>
  <si>
    <t>برنامه ریزی نگهداری و تعمیرات</t>
  </si>
  <si>
    <t>طراحی ایجاد صنایع</t>
  </si>
  <si>
    <t>مدیریت مالی</t>
  </si>
  <si>
    <t>برنامه ریزی و کنترل تولید و موجودی ها 2</t>
  </si>
  <si>
    <t>آزمایشگاه ارزیابی کار و زمان</t>
  </si>
  <si>
    <t>آزمایشگاه تحلیل سیستم ها</t>
  </si>
  <si>
    <t>آزمایشگاه شبیه سازی</t>
  </si>
  <si>
    <t>ایمنی و بهداشت صنعتی</t>
  </si>
  <si>
    <t>سایر دروس</t>
  </si>
  <si>
    <t xml:space="preserve">پروژه </t>
  </si>
  <si>
    <t>پروژه کارشناسی</t>
  </si>
  <si>
    <t>دانش خانواده یا مهارت های زندگی دانشجویی</t>
  </si>
  <si>
    <t>راهنمای ورود شماره ترم</t>
  </si>
  <si>
    <t>ترم اول سالتحصیلی 1402</t>
  </si>
  <si>
    <t>ترم دوم سالتحصیلی 1402</t>
  </si>
  <si>
    <t>ترم تابستان سالتحصیلی 1402</t>
  </si>
  <si>
    <t>ترم اول سالتحصیلی 1403</t>
  </si>
  <si>
    <t>ترم دوم سالتحصیلی 1403</t>
  </si>
  <si>
    <t>ترم تابستان سالتحصیلی 1403</t>
  </si>
  <si>
    <t>ترم اول سالتحصیلی 1404</t>
  </si>
  <si>
    <t>ترم دوم سالتحصیلی 1404</t>
  </si>
  <si>
    <t>ترم تابستان سالتحصیلی 1404</t>
  </si>
  <si>
    <t>ترم اول سالتحصیلی 1405</t>
  </si>
  <si>
    <t>ترم دوم سالتحصیلی 1405</t>
  </si>
  <si>
    <t>ترم تابستان سالتحصیلی 1405</t>
  </si>
  <si>
    <t>1) دانشجویان عزیز این فایل برای هدایت تحصیلی شما تدارک دیده شده است.</t>
  </si>
  <si>
    <t>4) فقط ستون های آبی با شماره ترمی که درس را گذرانده اید پر شود. بر اساس راهنمای قرمز رنگ شماره ترم را در سلول های آبی وارد کنید.</t>
  </si>
  <si>
    <t>5) دروس عمومی را می توانید بر اساس شیت "لیست دروس عمومی" انتخاب کنید.</t>
  </si>
  <si>
    <t xml:space="preserve">3) ملاک فارغ التحصیلی شما ارائه این فایل به استاد راهنما و مدیر گروه جهت برآورد وضعیت شما می باشد. </t>
  </si>
  <si>
    <t>تهیه کننده: دکتر کامیار صبری (مدیر گروه مهندسی صنایع)</t>
  </si>
  <si>
    <t>6) درس کارآموزی حتما باید گذرانده شود ولی در مجموع واحدها و معدل در نظر گرفته نمی شود.</t>
  </si>
  <si>
    <t>2) شما می توانید در انتهای هر ترم دروسی را که گذرانده اید با قرار دادن شماره ترم آن را به حالت پاس شده درآورید.</t>
  </si>
  <si>
    <t>دروس عمومی (۲۰+۲ واحد)</t>
  </si>
  <si>
    <t>دروس پایه (22 واحد)</t>
  </si>
  <si>
    <t>دروس اصلی (62 واحد)</t>
  </si>
  <si>
    <t>دروس اختیاری (33 واحد)</t>
  </si>
  <si>
    <t>برنامه ریزی و کنترل تولید و موجودی ها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</si>
</sst>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3000401]0"/>
    <numFmt numFmtId="165" formatCode="00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B Nazanin"/>
      <charset val="178"/>
    </font>
    <font>
      <b/>
      <sz val="12"/>
      <color theme="1"/>
      <name val="B Nazanin"/>
      <charset val="178"/>
    </font>
    <font>
      <sz val="9"/>
      <color theme="1"/>
      <name val="B Nazanin"/>
      <charset val="178"/>
    </font>
    <font>
      <b/>
      <sz val="14"/>
      <color rgb="FF002060"/>
      <name val="B Nazanin"/>
      <charset val="178"/>
    </font>
    <font>
      <b/>
      <sz val="10"/>
      <color theme="1"/>
      <name val="B Nazanin"/>
      <charset val="178"/>
    </font>
    <font>
      <b/>
      <sz val="11"/>
      <color rgb="FF002060"/>
      <name val="B Nazanin"/>
      <charset val="178"/>
    </font>
    <font>
      <b/>
      <sz val="24"/>
      <color rgb="FFC0000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164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/>
    <xf numFmtId="164" fontId="3" fillId="0" borderId="4" xfId="0" applyNumberFormat="1" applyFont="1" applyBorder="1" applyAlignment="1">
      <alignment horizontal="center"/>
    </xf>
    <xf numFmtId="0" fontId="3" fillId="0" borderId="1" xfId="0" applyFont="1" applyBorder="1"/>
    <xf numFmtId="164" fontId="3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right"/>
    </xf>
    <xf numFmtId="164" fontId="5" fillId="5" borderId="1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8" xfId="0" applyFont="1" applyBorder="1"/>
    <xf numFmtId="164" fontId="3" fillId="0" borderId="8" xfId="0" applyNumberFormat="1" applyFont="1" applyBorder="1" applyAlignment="1">
      <alignment horizontal="center"/>
    </xf>
    <xf numFmtId="0" fontId="3" fillId="5" borderId="0" xfId="0" applyFont="1" applyFill="1"/>
    <xf numFmtId="165" fontId="3" fillId="6" borderId="1" xfId="0" applyNumberFormat="1" applyFont="1" applyFill="1" applyBorder="1" applyAlignment="1">
      <alignment horizontal="center"/>
    </xf>
    <xf numFmtId="165" fontId="3" fillId="7" borderId="1" xfId="0" applyNumberFormat="1" applyFont="1" applyFill="1" applyBorder="1" applyAlignment="1">
      <alignment horizontal="center"/>
    </xf>
    <xf numFmtId="0" fontId="3" fillId="6" borderId="1" xfId="0" applyFont="1" applyFill="1" applyBorder="1"/>
    <xf numFmtId="164" fontId="3" fillId="2" borderId="16" xfId="0" applyNumberFormat="1" applyFont="1" applyFill="1" applyBorder="1" applyAlignment="1">
      <alignment horizontal="center"/>
    </xf>
    <xf numFmtId="0" fontId="3" fillId="0" borderId="5" xfId="0" applyFont="1" applyBorder="1"/>
    <xf numFmtId="164" fontId="3" fillId="2" borderId="1" xfId="0" applyNumberFormat="1" applyFont="1" applyFill="1" applyBorder="1" applyAlignment="1">
      <alignment horizontal="center"/>
    </xf>
    <xf numFmtId="0" fontId="3" fillId="0" borderId="4" xfId="0" applyFont="1" applyBorder="1"/>
    <xf numFmtId="164" fontId="3" fillId="0" borderId="18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7" borderId="1" xfId="0" applyFont="1" applyFill="1" applyBorder="1" applyAlignment="1">
      <alignment horizontal="right" vertical="center" readingOrder="2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164" fontId="5" fillId="5" borderId="5" xfId="0" applyNumberFormat="1" applyFont="1" applyFill="1" applyBorder="1" applyAlignment="1">
      <alignment horizontal="center"/>
    </xf>
    <xf numFmtId="164" fontId="5" fillId="5" borderId="7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0" fontId="7" fillId="5" borderId="10" xfId="0" applyFont="1" applyFill="1" applyBorder="1" applyAlignment="1">
      <alignment horizontal="center" vertical="top"/>
    </xf>
    <xf numFmtId="0" fontId="7" fillId="5" borderId="14" xfId="0" applyFont="1" applyFill="1" applyBorder="1" applyAlignment="1">
      <alignment horizontal="center" vertical="top"/>
    </xf>
    <xf numFmtId="0" fontId="7" fillId="5" borderId="0" xfId="0" applyFont="1" applyFill="1" applyBorder="1" applyAlignment="1">
      <alignment horizontal="center" vertical="top"/>
    </xf>
    <xf numFmtId="0" fontId="7" fillId="5" borderId="15" xfId="0" applyFont="1" applyFill="1" applyBorder="1" applyAlignment="1">
      <alignment horizontal="center" vertical="top"/>
    </xf>
    <xf numFmtId="0" fontId="4" fillId="5" borderId="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99060</xdr:colOff>
      <xdr:row>0</xdr:row>
      <xdr:rowOff>76200</xdr:rowOff>
    </xdr:from>
    <xdr:to>
      <xdr:col>15</xdr:col>
      <xdr:colOff>403859</xdr:colOff>
      <xdr:row>31</xdr:row>
      <xdr:rowOff>43224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9E47D96-30E0-4828-AF20-40AFD81A2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8138541" y="76200"/>
          <a:ext cx="4571999" cy="5636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"/>
  <sheetViews>
    <sheetView rightToLeft="1" workbookViewId="0">
      <selection activeCell="B19" sqref="B19"/>
    </sheetView>
  </sheetViews>
  <sheetFormatPr defaultRowHeight="14.4" x14ac:dyDescent="0.3"/>
  <cols>
    <col min="1" max="6" width="8.88671875" style="26"/>
    <col min="7" max="7" width="60" style="26" customWidth="1"/>
    <col min="8" max="49" width="8.88671875" style="27"/>
    <col min="50" max="16384" width="8.88671875" style="26"/>
  </cols>
  <sheetData>
    <row r="1" spans="1:7" ht="40.200000000000003" customHeight="1" x14ac:dyDescent="0.3">
      <c r="A1" s="28" t="s">
        <v>97</v>
      </c>
      <c r="B1" s="28"/>
      <c r="C1" s="28"/>
      <c r="D1" s="28"/>
      <c r="E1" s="28"/>
      <c r="F1" s="28"/>
      <c r="G1" s="28"/>
    </row>
    <row r="2" spans="1:7" ht="40.799999999999997" customHeight="1" x14ac:dyDescent="0.3">
      <c r="A2" s="28" t="s">
        <v>103</v>
      </c>
      <c r="B2" s="28"/>
      <c r="C2" s="28"/>
      <c r="D2" s="28"/>
      <c r="E2" s="28"/>
      <c r="F2" s="28"/>
      <c r="G2" s="28"/>
    </row>
    <row r="3" spans="1:7" ht="44.4" customHeight="1" x14ac:dyDescent="0.3">
      <c r="A3" s="28" t="s">
        <v>100</v>
      </c>
      <c r="B3" s="28"/>
      <c r="C3" s="28"/>
      <c r="D3" s="28"/>
      <c r="E3" s="28"/>
      <c r="F3" s="28"/>
      <c r="G3" s="28"/>
    </row>
    <row r="4" spans="1:7" ht="33.6" customHeight="1" x14ac:dyDescent="0.3">
      <c r="A4" s="28" t="s">
        <v>98</v>
      </c>
      <c r="B4" s="28"/>
      <c r="C4" s="28"/>
      <c r="D4" s="28"/>
      <c r="E4" s="28"/>
      <c r="F4" s="28"/>
      <c r="G4" s="28"/>
    </row>
    <row r="5" spans="1:7" ht="36" customHeight="1" x14ac:dyDescent="0.3">
      <c r="A5" s="28" t="s">
        <v>99</v>
      </c>
      <c r="B5" s="28"/>
      <c r="C5" s="28"/>
      <c r="D5" s="28"/>
      <c r="E5" s="28"/>
      <c r="F5" s="28"/>
      <c r="G5" s="28"/>
    </row>
    <row r="6" spans="1:7" ht="36.6" customHeight="1" x14ac:dyDescent="0.3">
      <c r="A6" s="28" t="s">
        <v>102</v>
      </c>
      <c r="B6" s="28"/>
      <c r="C6" s="28"/>
      <c r="D6" s="28"/>
      <c r="E6" s="28"/>
      <c r="F6" s="28"/>
      <c r="G6" s="28"/>
    </row>
  </sheetData>
  <mergeCells count="7">
    <mergeCell ref="H1:AW104857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5"/>
  <sheetViews>
    <sheetView rightToLeft="1" tabSelected="1" zoomScaleNormal="100" workbookViewId="0">
      <selection activeCell="A16" sqref="A16:E17"/>
    </sheetView>
  </sheetViews>
  <sheetFormatPr defaultColWidth="9" defaultRowHeight="14.4" x14ac:dyDescent="0.45"/>
  <cols>
    <col min="1" max="1" width="1.88671875" style="1" customWidth="1"/>
    <col min="2" max="2" width="30.44140625" style="1" customWidth="1"/>
    <col min="3" max="3" width="7" style="1" bestFit="1" customWidth="1"/>
    <col min="4" max="4" width="6" style="1" hidden="1" customWidth="1"/>
    <col min="5" max="5" width="7.44140625" style="1" bestFit="1" customWidth="1"/>
    <col min="6" max="6" width="0.77734375" style="1" customWidth="1"/>
    <col min="7" max="7" width="18.109375" style="1" customWidth="1"/>
    <col min="8" max="8" width="7" style="1" bestFit="1" customWidth="1"/>
    <col min="9" max="9" width="6" style="1" hidden="1" customWidth="1"/>
    <col min="10" max="10" width="6.6640625" style="1" bestFit="1" customWidth="1"/>
    <col min="11" max="11" width="0.77734375" style="1" customWidth="1"/>
    <col min="12" max="12" width="24.88671875" style="1" customWidth="1"/>
    <col min="13" max="13" width="7" style="1" bestFit="1" customWidth="1"/>
    <col min="14" max="14" width="5.6640625" style="1" hidden="1" customWidth="1"/>
    <col min="15" max="15" width="6.33203125" style="1" bestFit="1" customWidth="1"/>
    <col min="16" max="16" width="0.5546875" style="1" customWidth="1"/>
    <col min="17" max="17" width="23.88671875" style="1" customWidth="1"/>
    <col min="18" max="18" width="7" style="1" bestFit="1" customWidth="1"/>
    <col min="19" max="19" width="5.6640625" style="1" hidden="1" customWidth="1"/>
    <col min="20" max="20" width="6.33203125" style="1" bestFit="1" customWidth="1"/>
    <col min="21" max="21" width="0.6640625" style="1" customWidth="1"/>
    <col min="22" max="22" width="8.33203125" style="1" customWidth="1"/>
    <col min="23" max="23" width="17" style="1" bestFit="1" customWidth="1"/>
    <col min="24" max="24" width="5.6640625" style="1" hidden="1" customWidth="1"/>
    <col min="25" max="25" width="26.6640625" style="39" customWidth="1"/>
    <col min="26" max="26" width="7" style="39" bestFit="1" customWidth="1"/>
    <col min="27" max="27" width="5.6640625" style="39" hidden="1" customWidth="1"/>
    <col min="28" max="28" width="6.33203125" style="39" bestFit="1" customWidth="1"/>
    <col min="29" max="47" width="9" style="39"/>
    <col min="48" max="53" width="0" style="1" hidden="1" customWidth="1"/>
    <col min="54" max="86" width="9" style="29"/>
    <col min="87" max="16384" width="9" style="1"/>
  </cols>
  <sheetData>
    <row r="1" spans="1:53" ht="23.4" customHeight="1" x14ac:dyDescent="0.45">
      <c r="A1" s="62" t="s">
        <v>62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4"/>
    </row>
    <row r="2" spans="1:53" ht="21.6" customHeight="1" x14ac:dyDescent="0.4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4"/>
    </row>
    <row r="3" spans="1:53" ht="23.4" hidden="1" customHeight="1" x14ac:dyDescent="0.45">
      <c r="A3" s="65"/>
      <c r="B3" s="63"/>
      <c r="C3" s="63"/>
      <c r="D3" s="63"/>
      <c r="E3" s="63"/>
      <c r="F3" s="66"/>
      <c r="G3" s="63"/>
      <c r="H3" s="63"/>
      <c r="I3" s="63"/>
      <c r="J3" s="63"/>
      <c r="K3" s="66"/>
      <c r="L3" s="63"/>
      <c r="M3" s="63"/>
      <c r="N3" s="63"/>
      <c r="O3" s="63"/>
      <c r="P3" s="66"/>
      <c r="Q3" s="63"/>
      <c r="R3" s="63"/>
      <c r="S3" s="63"/>
      <c r="T3" s="63"/>
      <c r="U3" s="66"/>
      <c r="V3" s="63"/>
      <c r="W3" s="63"/>
      <c r="X3" s="67"/>
    </row>
    <row r="4" spans="1:53" ht="15.6" x14ac:dyDescent="0.5">
      <c r="A4" s="41"/>
      <c r="B4" s="8" t="s">
        <v>104</v>
      </c>
      <c r="C4" s="8" t="s">
        <v>1</v>
      </c>
      <c r="D4" s="22" t="s">
        <v>15</v>
      </c>
      <c r="E4" s="8" t="s">
        <v>18</v>
      </c>
      <c r="F4" s="46"/>
      <c r="G4" s="8" t="s">
        <v>105</v>
      </c>
      <c r="H4" s="8" t="s">
        <v>1</v>
      </c>
      <c r="I4" s="22" t="s">
        <v>15</v>
      </c>
      <c r="J4" s="8" t="s">
        <v>18</v>
      </c>
      <c r="K4" s="53"/>
      <c r="L4" s="8" t="s">
        <v>106</v>
      </c>
      <c r="M4" s="8" t="s">
        <v>1</v>
      </c>
      <c r="N4" s="22" t="s">
        <v>15</v>
      </c>
      <c r="O4" s="8" t="s">
        <v>18</v>
      </c>
      <c r="P4" s="56"/>
      <c r="Q4" s="8" t="s">
        <v>107</v>
      </c>
      <c r="R4" s="8" t="s">
        <v>1</v>
      </c>
      <c r="S4" s="22" t="s">
        <v>15</v>
      </c>
      <c r="T4" s="8" t="s">
        <v>18</v>
      </c>
      <c r="U4" s="36"/>
      <c r="V4" s="50" t="s">
        <v>84</v>
      </c>
      <c r="W4" s="50"/>
      <c r="X4" s="25"/>
    </row>
    <row r="5" spans="1:53" ht="14.4" customHeight="1" x14ac:dyDescent="0.45">
      <c r="A5" s="42"/>
      <c r="B5" s="6" t="s">
        <v>0</v>
      </c>
      <c r="C5" s="2">
        <v>2</v>
      </c>
      <c r="D5" s="2">
        <f>IF(E5,1,0)</f>
        <v>0</v>
      </c>
      <c r="E5" s="18"/>
      <c r="F5" s="46"/>
      <c r="G5" s="23" t="s">
        <v>9</v>
      </c>
      <c r="H5" s="5">
        <v>3</v>
      </c>
      <c r="I5" s="24">
        <f t="shared" ref="I5:I13" si="0">IF(J5,1,0)</f>
        <v>0</v>
      </c>
      <c r="J5" s="18"/>
      <c r="K5" s="54"/>
      <c r="L5" s="6" t="s">
        <v>39</v>
      </c>
      <c r="M5" s="2">
        <v>2</v>
      </c>
      <c r="N5" s="2">
        <f t="shared" ref="N5:N28" si="1">IF(O5,1,0)</f>
        <v>0</v>
      </c>
      <c r="O5" s="18"/>
      <c r="P5" s="56"/>
      <c r="Q5" s="6" t="s">
        <v>63</v>
      </c>
      <c r="R5" s="2">
        <v>3</v>
      </c>
      <c r="S5" s="7">
        <f t="shared" ref="S5:S21" si="2">IF(T5,1,0)</f>
        <v>0</v>
      </c>
      <c r="T5" s="18"/>
      <c r="U5" s="36"/>
      <c r="V5" s="17">
        <v>981</v>
      </c>
      <c r="W5" s="19" t="s">
        <v>23</v>
      </c>
      <c r="X5" s="4"/>
      <c r="AW5" s="1">
        <f>(ISNUMBER(E5))*C5</f>
        <v>0</v>
      </c>
      <c r="AX5" s="1">
        <f>ISNUMBER(J5)*H5</f>
        <v>0</v>
      </c>
      <c r="AY5" s="1">
        <f>ISNUMBER(O5)*M5</f>
        <v>0</v>
      </c>
      <c r="AZ5" s="1">
        <f>ISNUMBER(T5)*R5</f>
        <v>0</v>
      </c>
      <c r="BA5" s="1">
        <f>ISNUMBER(T24)*R24</f>
        <v>0</v>
      </c>
    </row>
    <row r="6" spans="1:53" ht="14.4" customHeight="1" x14ac:dyDescent="0.45">
      <c r="A6" s="42"/>
      <c r="B6" s="6" t="s">
        <v>2</v>
      </c>
      <c r="C6" s="2">
        <v>2</v>
      </c>
      <c r="D6" s="2">
        <f t="shared" ref="D6:D15" si="3">IF(E6,1,0)</f>
        <v>0</v>
      </c>
      <c r="E6" s="18"/>
      <c r="F6" s="46"/>
      <c r="G6" s="6" t="s">
        <v>10</v>
      </c>
      <c r="H6" s="2">
        <v>3</v>
      </c>
      <c r="I6" s="7">
        <f t="shared" si="0"/>
        <v>0</v>
      </c>
      <c r="J6" s="18"/>
      <c r="K6" s="54"/>
      <c r="L6" s="6" t="s">
        <v>40</v>
      </c>
      <c r="M6" s="2">
        <v>2</v>
      </c>
      <c r="N6" s="2">
        <f t="shared" si="1"/>
        <v>0</v>
      </c>
      <c r="O6" s="18"/>
      <c r="P6" s="56"/>
      <c r="Q6" s="6" t="s">
        <v>64</v>
      </c>
      <c r="R6" s="2">
        <v>3</v>
      </c>
      <c r="S6" s="7">
        <f t="shared" si="2"/>
        <v>0</v>
      </c>
      <c r="T6" s="18"/>
      <c r="U6" s="36"/>
      <c r="V6" s="17">
        <v>982</v>
      </c>
      <c r="W6" s="19" t="s">
        <v>24</v>
      </c>
      <c r="X6" s="4"/>
      <c r="AW6" s="1">
        <f t="shared" ref="AW6:AW15" si="4">(ISNUMBER(E6))*C6</f>
        <v>0</v>
      </c>
      <c r="AX6" s="1">
        <f t="shared" ref="AX6:AX12" si="5">ISNUMBER(J6)*H6</f>
        <v>0</v>
      </c>
      <c r="AY6" s="1">
        <f t="shared" ref="AY6:AY28" si="6">ISNUMBER(O6)*M6</f>
        <v>0</v>
      </c>
      <c r="AZ6" s="1">
        <f t="shared" ref="AZ6:AZ21" si="7">ISNUMBER(T6)*R6</f>
        <v>0</v>
      </c>
    </row>
    <row r="7" spans="1:53" ht="14.4" customHeight="1" x14ac:dyDescent="0.45">
      <c r="A7" s="42"/>
      <c r="B7" s="6" t="s">
        <v>3</v>
      </c>
      <c r="C7" s="2">
        <v>2</v>
      </c>
      <c r="D7" s="2">
        <f t="shared" si="3"/>
        <v>0</v>
      </c>
      <c r="E7" s="18"/>
      <c r="F7" s="46"/>
      <c r="G7" s="6" t="s">
        <v>11</v>
      </c>
      <c r="H7" s="2">
        <v>3</v>
      </c>
      <c r="I7" s="7">
        <f t="shared" si="0"/>
        <v>0</v>
      </c>
      <c r="J7" s="18"/>
      <c r="K7" s="54"/>
      <c r="L7" s="6" t="s">
        <v>41</v>
      </c>
      <c r="M7" s="2">
        <v>1</v>
      </c>
      <c r="N7" s="2">
        <f t="shared" si="1"/>
        <v>0</v>
      </c>
      <c r="O7" s="18"/>
      <c r="P7" s="56"/>
      <c r="Q7" s="6" t="s">
        <v>65</v>
      </c>
      <c r="R7" s="2">
        <v>3</v>
      </c>
      <c r="S7" s="7">
        <f t="shared" si="2"/>
        <v>0</v>
      </c>
      <c r="T7" s="18"/>
      <c r="U7" s="36"/>
      <c r="V7" s="17">
        <v>983</v>
      </c>
      <c r="W7" s="19" t="s">
        <v>25</v>
      </c>
      <c r="X7" s="4"/>
      <c r="AW7" s="1">
        <f t="shared" si="4"/>
        <v>0</v>
      </c>
      <c r="AX7" s="1">
        <f t="shared" si="5"/>
        <v>0</v>
      </c>
      <c r="AY7" s="1">
        <f t="shared" si="6"/>
        <v>0</v>
      </c>
      <c r="AZ7" s="1">
        <f t="shared" si="7"/>
        <v>0</v>
      </c>
    </row>
    <row r="8" spans="1:53" ht="14.4" customHeight="1" x14ac:dyDescent="0.45">
      <c r="A8" s="42"/>
      <c r="B8" s="6" t="s">
        <v>4</v>
      </c>
      <c r="C8" s="2">
        <v>2</v>
      </c>
      <c r="D8" s="2">
        <f t="shared" si="3"/>
        <v>0</v>
      </c>
      <c r="E8" s="18"/>
      <c r="F8" s="46"/>
      <c r="G8" s="6" t="s">
        <v>12</v>
      </c>
      <c r="H8" s="2">
        <v>3</v>
      </c>
      <c r="I8" s="7">
        <f t="shared" si="0"/>
        <v>0</v>
      </c>
      <c r="J8" s="18"/>
      <c r="K8" s="54"/>
      <c r="L8" s="6" t="s">
        <v>42</v>
      </c>
      <c r="M8" s="2">
        <v>2</v>
      </c>
      <c r="N8" s="2">
        <f t="shared" si="1"/>
        <v>0</v>
      </c>
      <c r="O8" s="18"/>
      <c r="P8" s="56"/>
      <c r="Q8" s="6" t="s">
        <v>66</v>
      </c>
      <c r="R8" s="2">
        <v>3</v>
      </c>
      <c r="S8" s="7">
        <f t="shared" si="2"/>
        <v>0</v>
      </c>
      <c r="T8" s="18"/>
      <c r="U8" s="36"/>
      <c r="V8" s="17">
        <v>991</v>
      </c>
      <c r="W8" s="19" t="s">
        <v>26</v>
      </c>
      <c r="X8" s="4"/>
      <c r="AW8" s="1">
        <f t="shared" si="4"/>
        <v>0</v>
      </c>
      <c r="AX8" s="1">
        <f t="shared" si="5"/>
        <v>0</v>
      </c>
      <c r="AY8" s="1">
        <f t="shared" si="6"/>
        <v>0</v>
      </c>
      <c r="AZ8" s="1">
        <f t="shared" si="7"/>
        <v>0</v>
      </c>
    </row>
    <row r="9" spans="1:53" ht="14.4" customHeight="1" x14ac:dyDescent="0.45">
      <c r="A9" s="42"/>
      <c r="B9" s="6" t="s">
        <v>5</v>
      </c>
      <c r="C9" s="2">
        <v>2</v>
      </c>
      <c r="D9" s="2">
        <f t="shared" si="3"/>
        <v>0</v>
      </c>
      <c r="E9" s="18"/>
      <c r="F9" s="46"/>
      <c r="G9" s="6" t="s">
        <v>13</v>
      </c>
      <c r="H9" s="2">
        <v>3</v>
      </c>
      <c r="I9" s="7">
        <f t="shared" si="0"/>
        <v>0</v>
      </c>
      <c r="J9" s="18"/>
      <c r="K9" s="54"/>
      <c r="L9" s="6" t="s">
        <v>43</v>
      </c>
      <c r="M9" s="2">
        <v>3</v>
      </c>
      <c r="N9" s="2">
        <f t="shared" si="1"/>
        <v>0</v>
      </c>
      <c r="O9" s="18"/>
      <c r="P9" s="56"/>
      <c r="Q9" s="6" t="s">
        <v>67</v>
      </c>
      <c r="R9" s="2">
        <v>3</v>
      </c>
      <c r="S9" s="7">
        <f t="shared" si="2"/>
        <v>0</v>
      </c>
      <c r="T9" s="18"/>
      <c r="U9" s="36"/>
      <c r="V9" s="17">
        <v>992</v>
      </c>
      <c r="W9" s="19" t="s">
        <v>27</v>
      </c>
      <c r="X9" s="4"/>
      <c r="AW9" s="1">
        <f t="shared" si="4"/>
        <v>0</v>
      </c>
      <c r="AX9" s="1">
        <f t="shared" si="5"/>
        <v>0</v>
      </c>
      <c r="AY9" s="1">
        <f t="shared" si="6"/>
        <v>0</v>
      </c>
      <c r="AZ9" s="1">
        <f t="shared" si="7"/>
        <v>0</v>
      </c>
    </row>
    <row r="10" spans="1:53" ht="14.4" customHeight="1" x14ac:dyDescent="0.45">
      <c r="A10" s="42"/>
      <c r="B10" s="6" t="s">
        <v>6</v>
      </c>
      <c r="C10" s="2">
        <v>2</v>
      </c>
      <c r="D10" s="2">
        <f t="shared" si="3"/>
        <v>0</v>
      </c>
      <c r="E10" s="18"/>
      <c r="F10" s="46"/>
      <c r="G10" s="6" t="s">
        <v>37</v>
      </c>
      <c r="H10" s="2">
        <v>3</v>
      </c>
      <c r="I10" s="7">
        <f t="shared" si="0"/>
        <v>0</v>
      </c>
      <c r="J10" s="18"/>
      <c r="K10" s="54"/>
      <c r="L10" s="6" t="s">
        <v>44</v>
      </c>
      <c r="M10" s="2">
        <v>3</v>
      </c>
      <c r="N10" s="2">
        <f t="shared" si="1"/>
        <v>0</v>
      </c>
      <c r="O10" s="18"/>
      <c r="P10" s="56"/>
      <c r="Q10" s="6" t="s">
        <v>68</v>
      </c>
      <c r="R10" s="2">
        <v>2</v>
      </c>
      <c r="S10" s="7">
        <f t="shared" si="2"/>
        <v>0</v>
      </c>
      <c r="T10" s="18"/>
      <c r="U10" s="36"/>
      <c r="V10" s="17">
        <v>993</v>
      </c>
      <c r="W10" s="19" t="s">
        <v>28</v>
      </c>
      <c r="X10" s="4"/>
      <c r="AW10" s="1">
        <f t="shared" si="4"/>
        <v>0</v>
      </c>
      <c r="AX10" s="1">
        <f t="shared" si="5"/>
        <v>0</v>
      </c>
      <c r="AY10" s="1">
        <f t="shared" si="6"/>
        <v>0</v>
      </c>
      <c r="AZ10" s="1">
        <f t="shared" si="7"/>
        <v>0</v>
      </c>
    </row>
    <row r="11" spans="1:53" ht="14.4" customHeight="1" x14ac:dyDescent="0.45">
      <c r="A11" s="42"/>
      <c r="B11" s="6" t="s">
        <v>7</v>
      </c>
      <c r="C11" s="2">
        <v>3</v>
      </c>
      <c r="D11" s="2">
        <f t="shared" si="3"/>
        <v>0</v>
      </c>
      <c r="E11" s="18"/>
      <c r="F11" s="46"/>
      <c r="G11" s="6" t="s">
        <v>36</v>
      </c>
      <c r="H11" s="2">
        <v>1</v>
      </c>
      <c r="I11" s="7">
        <f t="shared" si="0"/>
        <v>0</v>
      </c>
      <c r="J11" s="18"/>
      <c r="K11" s="54"/>
      <c r="L11" s="6" t="s">
        <v>45</v>
      </c>
      <c r="M11" s="2">
        <v>1</v>
      </c>
      <c r="N11" s="2">
        <f t="shared" si="1"/>
        <v>0</v>
      </c>
      <c r="O11" s="18"/>
      <c r="P11" s="56"/>
      <c r="Q11" s="6" t="s">
        <v>69</v>
      </c>
      <c r="R11" s="2">
        <v>3</v>
      </c>
      <c r="S11" s="7">
        <f t="shared" si="2"/>
        <v>0</v>
      </c>
      <c r="T11" s="18"/>
      <c r="U11" s="36"/>
      <c r="V11" s="17">
        <v>1</v>
      </c>
      <c r="W11" s="19" t="s">
        <v>29</v>
      </c>
      <c r="X11" s="4"/>
      <c r="AW11" s="1">
        <f t="shared" si="4"/>
        <v>0</v>
      </c>
      <c r="AX11" s="1">
        <f t="shared" si="5"/>
        <v>0</v>
      </c>
      <c r="AY11" s="1">
        <f t="shared" si="6"/>
        <v>0</v>
      </c>
      <c r="AZ11" s="1">
        <f t="shared" si="7"/>
        <v>0</v>
      </c>
    </row>
    <row r="12" spans="1:53" ht="14.4" customHeight="1" x14ac:dyDescent="0.45">
      <c r="A12" s="42"/>
      <c r="B12" s="6" t="s">
        <v>8</v>
      </c>
      <c r="C12" s="2">
        <v>3</v>
      </c>
      <c r="D12" s="2">
        <f t="shared" si="3"/>
        <v>0</v>
      </c>
      <c r="E12" s="18"/>
      <c r="F12" s="46"/>
      <c r="G12" s="6" t="s">
        <v>35</v>
      </c>
      <c r="H12" s="2">
        <v>1</v>
      </c>
      <c r="I12" s="7">
        <f t="shared" si="0"/>
        <v>0</v>
      </c>
      <c r="J12" s="18"/>
      <c r="K12" s="54"/>
      <c r="L12" s="6" t="s">
        <v>46</v>
      </c>
      <c r="M12" s="2">
        <v>3</v>
      </c>
      <c r="N12" s="2">
        <f t="shared" si="1"/>
        <v>0</v>
      </c>
      <c r="O12" s="18"/>
      <c r="P12" s="56"/>
      <c r="Q12" s="6" t="s">
        <v>70</v>
      </c>
      <c r="R12" s="2">
        <v>3</v>
      </c>
      <c r="S12" s="7">
        <f t="shared" si="2"/>
        <v>0</v>
      </c>
      <c r="T12" s="18"/>
      <c r="U12" s="36"/>
      <c r="V12" s="17">
        <v>2</v>
      </c>
      <c r="W12" s="19" t="s">
        <v>30</v>
      </c>
      <c r="X12" s="4"/>
      <c r="AW12" s="1">
        <f t="shared" si="4"/>
        <v>0</v>
      </c>
      <c r="AX12" s="1">
        <f t="shared" si="5"/>
        <v>0</v>
      </c>
      <c r="AY12" s="1">
        <f t="shared" si="6"/>
        <v>0</v>
      </c>
      <c r="AZ12" s="1">
        <f t="shared" si="7"/>
        <v>0</v>
      </c>
    </row>
    <row r="13" spans="1:53" ht="14.4" customHeight="1" x14ac:dyDescent="0.45">
      <c r="A13" s="42"/>
      <c r="B13" s="6" t="s">
        <v>22</v>
      </c>
      <c r="C13" s="2">
        <v>1</v>
      </c>
      <c r="D13" s="2">
        <f t="shared" si="3"/>
        <v>0</v>
      </c>
      <c r="E13" s="18"/>
      <c r="F13" s="46"/>
      <c r="G13" s="6" t="s">
        <v>38</v>
      </c>
      <c r="H13" s="2">
        <v>2</v>
      </c>
      <c r="I13" s="1">
        <f t="shared" si="0"/>
        <v>0</v>
      </c>
      <c r="J13" s="18"/>
      <c r="K13" s="55"/>
      <c r="L13" s="6" t="s">
        <v>47</v>
      </c>
      <c r="M13" s="2">
        <v>3</v>
      </c>
      <c r="N13" s="2">
        <f t="shared" si="1"/>
        <v>0</v>
      </c>
      <c r="O13" s="18"/>
      <c r="P13" s="56"/>
      <c r="Q13" s="6" t="s">
        <v>71</v>
      </c>
      <c r="R13" s="2">
        <v>3</v>
      </c>
      <c r="S13" s="7">
        <f t="shared" si="2"/>
        <v>0</v>
      </c>
      <c r="T13" s="18"/>
      <c r="U13" s="36"/>
      <c r="V13" s="17">
        <v>3</v>
      </c>
      <c r="W13" s="19" t="s">
        <v>31</v>
      </c>
      <c r="X13" s="4"/>
      <c r="AW13" s="1">
        <f t="shared" si="4"/>
        <v>0</v>
      </c>
      <c r="AX13" s="1">
        <f>ISNUMBER(J13)*H13</f>
        <v>0</v>
      </c>
      <c r="AY13" s="1">
        <f t="shared" si="6"/>
        <v>0</v>
      </c>
      <c r="AZ13" s="1">
        <f t="shared" si="7"/>
        <v>0</v>
      </c>
    </row>
    <row r="14" spans="1:53" ht="14.4" customHeight="1" x14ac:dyDescent="0.45">
      <c r="A14" s="42"/>
      <c r="B14" s="6" t="s">
        <v>21</v>
      </c>
      <c r="C14" s="2">
        <v>1</v>
      </c>
      <c r="D14" s="2">
        <f t="shared" si="3"/>
        <v>0</v>
      </c>
      <c r="E14" s="18"/>
      <c r="F14" s="46"/>
      <c r="G14" s="39"/>
      <c r="H14" s="39"/>
      <c r="I14" s="39"/>
      <c r="J14" s="39"/>
      <c r="K14" s="42"/>
      <c r="L14" s="6" t="s">
        <v>48</v>
      </c>
      <c r="M14" s="2">
        <v>3</v>
      </c>
      <c r="N14" s="2">
        <f t="shared" si="1"/>
        <v>0</v>
      </c>
      <c r="O14" s="18"/>
      <c r="P14" s="56"/>
      <c r="Q14" s="6" t="s">
        <v>72</v>
      </c>
      <c r="R14" s="2">
        <v>3</v>
      </c>
      <c r="S14" s="7">
        <f t="shared" si="2"/>
        <v>0</v>
      </c>
      <c r="T14" s="18"/>
      <c r="U14" s="36"/>
      <c r="V14" s="17">
        <v>11</v>
      </c>
      <c r="W14" s="19" t="s">
        <v>32</v>
      </c>
      <c r="X14" s="4"/>
      <c r="AW14" s="1">
        <f t="shared" si="4"/>
        <v>0</v>
      </c>
      <c r="AY14" s="1">
        <f t="shared" si="6"/>
        <v>0</v>
      </c>
      <c r="AZ14" s="1">
        <f t="shared" si="7"/>
        <v>0</v>
      </c>
    </row>
    <row r="15" spans="1:53" ht="14.4" customHeight="1" x14ac:dyDescent="0.45">
      <c r="A15" s="43"/>
      <c r="B15" s="6" t="s">
        <v>83</v>
      </c>
      <c r="C15" s="2">
        <v>2</v>
      </c>
      <c r="D15" s="2">
        <f t="shared" si="3"/>
        <v>0</v>
      </c>
      <c r="E15" s="18"/>
      <c r="F15" s="46"/>
      <c r="G15" s="39"/>
      <c r="H15" s="39"/>
      <c r="I15" s="39"/>
      <c r="J15" s="39"/>
      <c r="K15" s="42"/>
      <c r="L15" s="6" t="s">
        <v>49</v>
      </c>
      <c r="M15" s="2">
        <v>3</v>
      </c>
      <c r="N15" s="2">
        <f t="shared" si="1"/>
        <v>0</v>
      </c>
      <c r="O15" s="18"/>
      <c r="P15" s="56"/>
      <c r="Q15" s="6" t="s">
        <v>73</v>
      </c>
      <c r="R15" s="2">
        <v>3</v>
      </c>
      <c r="S15" s="7">
        <f t="shared" si="2"/>
        <v>0</v>
      </c>
      <c r="T15" s="18"/>
      <c r="U15" s="36"/>
      <c r="V15" s="17">
        <v>12</v>
      </c>
      <c r="W15" s="19" t="s">
        <v>33</v>
      </c>
      <c r="X15" s="4"/>
      <c r="AW15" s="1">
        <f t="shared" si="4"/>
        <v>0</v>
      </c>
      <c r="AY15" s="1">
        <f t="shared" si="6"/>
        <v>0</v>
      </c>
      <c r="AZ15" s="1">
        <f t="shared" si="7"/>
        <v>0</v>
      </c>
    </row>
    <row r="16" spans="1:53" ht="14.4" customHeight="1" x14ac:dyDescent="0.45">
      <c r="A16" s="39"/>
      <c r="B16" s="39"/>
      <c r="C16" s="39"/>
      <c r="D16" s="39"/>
      <c r="E16" s="39"/>
      <c r="F16" s="46"/>
      <c r="G16" s="39"/>
      <c r="H16" s="39"/>
      <c r="I16" s="39"/>
      <c r="J16" s="39"/>
      <c r="K16" s="42"/>
      <c r="L16" s="6" t="s">
        <v>50</v>
      </c>
      <c r="M16" s="2">
        <v>1</v>
      </c>
      <c r="N16" s="2">
        <f t="shared" si="1"/>
        <v>0</v>
      </c>
      <c r="O16" s="18"/>
      <c r="P16" s="56"/>
      <c r="Q16" s="6" t="s">
        <v>75</v>
      </c>
      <c r="R16" s="2">
        <v>3</v>
      </c>
      <c r="S16" s="7">
        <f t="shared" si="2"/>
        <v>0</v>
      </c>
      <c r="T16" s="18"/>
      <c r="U16" s="36"/>
      <c r="V16" s="17">
        <v>13</v>
      </c>
      <c r="W16" s="19" t="s">
        <v>34</v>
      </c>
      <c r="X16" s="4"/>
      <c r="AY16" s="1">
        <f t="shared" si="6"/>
        <v>0</v>
      </c>
      <c r="AZ16" s="1">
        <f t="shared" si="7"/>
        <v>0</v>
      </c>
    </row>
    <row r="17" spans="1:86" ht="14.4" customHeight="1" x14ac:dyDescent="0.45">
      <c r="A17" s="40"/>
      <c r="B17" s="39"/>
      <c r="C17" s="39"/>
      <c r="D17" s="39"/>
      <c r="E17" s="39"/>
      <c r="F17" s="46"/>
      <c r="G17" s="39"/>
      <c r="H17" s="39"/>
      <c r="I17" s="39"/>
      <c r="J17" s="39"/>
      <c r="K17" s="42"/>
      <c r="L17" s="6" t="s">
        <v>51</v>
      </c>
      <c r="M17" s="2">
        <v>3</v>
      </c>
      <c r="N17" s="2">
        <f t="shared" si="1"/>
        <v>0</v>
      </c>
      <c r="O17" s="18"/>
      <c r="P17" s="56"/>
      <c r="Q17" s="6" t="s">
        <v>74</v>
      </c>
      <c r="R17" s="2">
        <v>2</v>
      </c>
      <c r="S17" s="7">
        <f t="shared" si="2"/>
        <v>0</v>
      </c>
      <c r="T17" s="18"/>
      <c r="U17" s="36"/>
      <c r="V17" s="17">
        <v>21</v>
      </c>
      <c r="W17" s="19" t="s">
        <v>85</v>
      </c>
      <c r="X17" s="4"/>
      <c r="AY17" s="1">
        <f t="shared" si="6"/>
        <v>0</v>
      </c>
      <c r="AZ17" s="1">
        <f t="shared" si="7"/>
        <v>0</v>
      </c>
    </row>
    <row r="18" spans="1:86" ht="17.399999999999999" x14ac:dyDescent="0.55000000000000004">
      <c r="A18" s="44"/>
      <c r="B18" s="12" t="s">
        <v>16</v>
      </c>
      <c r="C18" s="13" t="s">
        <v>19</v>
      </c>
      <c r="D18" s="13"/>
      <c r="E18" s="52" t="s">
        <v>15</v>
      </c>
      <c r="F18" s="52"/>
      <c r="G18" s="13" t="s">
        <v>20</v>
      </c>
      <c r="H18" s="47"/>
      <c r="I18" s="47"/>
      <c r="J18" s="47"/>
      <c r="K18" s="41"/>
      <c r="L18" s="6" t="s">
        <v>52</v>
      </c>
      <c r="M18" s="2">
        <v>3</v>
      </c>
      <c r="N18" s="2">
        <f t="shared" si="1"/>
        <v>0</v>
      </c>
      <c r="O18" s="18"/>
      <c r="P18" s="56"/>
      <c r="Q18" s="6" t="s">
        <v>76</v>
      </c>
      <c r="R18" s="2">
        <v>1</v>
      </c>
      <c r="S18" s="1">
        <f t="shared" si="2"/>
        <v>0</v>
      </c>
      <c r="T18" s="18"/>
      <c r="U18" s="36"/>
      <c r="V18" s="17">
        <v>22</v>
      </c>
      <c r="W18" s="19" t="s">
        <v>86</v>
      </c>
      <c r="X18" s="4"/>
      <c r="AY18" s="1">
        <f t="shared" si="6"/>
        <v>0</v>
      </c>
      <c r="AZ18" s="1">
        <f t="shared" si="7"/>
        <v>0</v>
      </c>
    </row>
    <row r="19" spans="1:86" ht="17.399999999999999" x14ac:dyDescent="0.55000000000000004">
      <c r="A19" s="44"/>
      <c r="B19" s="9" t="str">
        <f>B4</f>
        <v>دروس عمومی (۲۰+۲ واحد)</v>
      </c>
      <c r="C19" s="10">
        <v>22</v>
      </c>
      <c r="D19" s="10"/>
      <c r="E19" s="34">
        <f>SUM(AW5:AW15)</f>
        <v>0</v>
      </c>
      <c r="F19" s="35"/>
      <c r="G19" s="11">
        <f xml:space="preserve"> IF(C19-E19&gt;0, C19-E19, 0)</f>
        <v>22</v>
      </c>
      <c r="H19" s="39"/>
      <c r="I19" s="39"/>
      <c r="J19" s="39"/>
      <c r="K19" s="42"/>
      <c r="L19" s="6" t="s">
        <v>53</v>
      </c>
      <c r="M19" s="2">
        <v>3</v>
      </c>
      <c r="N19" s="2">
        <f t="shared" si="1"/>
        <v>0</v>
      </c>
      <c r="O19" s="18"/>
      <c r="P19" s="56"/>
      <c r="Q19" s="6" t="s">
        <v>77</v>
      </c>
      <c r="R19" s="2">
        <v>1</v>
      </c>
      <c r="S19" s="1">
        <f t="shared" si="2"/>
        <v>0</v>
      </c>
      <c r="T19" s="18"/>
      <c r="U19" s="36"/>
      <c r="V19" s="17">
        <v>23</v>
      </c>
      <c r="W19" s="19" t="s">
        <v>87</v>
      </c>
      <c r="X19" s="4"/>
      <c r="AY19" s="1">
        <f t="shared" si="6"/>
        <v>0</v>
      </c>
      <c r="AZ19" s="1">
        <f t="shared" si="7"/>
        <v>0</v>
      </c>
    </row>
    <row r="20" spans="1:86" ht="17.399999999999999" x14ac:dyDescent="0.55000000000000004">
      <c r="A20" s="44"/>
      <c r="B20" s="9" t="str">
        <f>G4</f>
        <v>دروس پایه (22 واحد)</v>
      </c>
      <c r="C20" s="10">
        <v>22</v>
      </c>
      <c r="D20" s="10"/>
      <c r="E20" s="34">
        <f>SUM(AX5:AX13)</f>
        <v>0</v>
      </c>
      <c r="F20" s="35"/>
      <c r="G20" s="10">
        <f>IF(C20-E20&gt;0, C20-E20, 0)</f>
        <v>22</v>
      </c>
      <c r="H20" s="39"/>
      <c r="I20" s="39"/>
      <c r="J20" s="39"/>
      <c r="K20" s="42"/>
      <c r="L20" s="6" t="s">
        <v>54</v>
      </c>
      <c r="M20" s="2">
        <v>3</v>
      </c>
      <c r="N20" s="2">
        <f t="shared" si="1"/>
        <v>0</v>
      </c>
      <c r="O20" s="18"/>
      <c r="P20" s="56"/>
      <c r="Q20" s="6" t="s">
        <v>78</v>
      </c>
      <c r="R20" s="2">
        <v>1</v>
      </c>
      <c r="S20" s="1">
        <f t="shared" si="2"/>
        <v>0</v>
      </c>
      <c r="T20" s="18"/>
      <c r="U20" s="36"/>
      <c r="V20" s="17">
        <v>31</v>
      </c>
      <c r="W20" s="19" t="s">
        <v>88</v>
      </c>
      <c r="X20" s="4"/>
      <c r="AY20" s="1">
        <f t="shared" si="6"/>
        <v>0</v>
      </c>
      <c r="AZ20" s="1">
        <f t="shared" si="7"/>
        <v>0</v>
      </c>
    </row>
    <row r="21" spans="1:86" ht="17.399999999999999" x14ac:dyDescent="0.55000000000000004">
      <c r="A21" s="44"/>
      <c r="B21" s="9" t="str">
        <f>L4</f>
        <v>دروس اصلی (62 واحد)</v>
      </c>
      <c r="C21" s="10">
        <v>62</v>
      </c>
      <c r="D21" s="10"/>
      <c r="E21" s="34">
        <f>SUM(AY5:AY28)</f>
        <v>0</v>
      </c>
      <c r="F21" s="35"/>
      <c r="G21" s="10">
        <f>IF(C21-E21&gt;0, C21-E21, 0)</f>
        <v>62</v>
      </c>
      <c r="H21" s="39"/>
      <c r="I21" s="39"/>
      <c r="J21" s="39"/>
      <c r="K21" s="42"/>
      <c r="L21" s="6" t="s">
        <v>108</v>
      </c>
      <c r="M21" s="2">
        <v>3</v>
      </c>
      <c r="N21" s="2">
        <f t="shared" si="1"/>
        <v>0</v>
      </c>
      <c r="O21" s="18"/>
      <c r="P21" s="56"/>
      <c r="Q21" s="6" t="s">
        <v>79</v>
      </c>
      <c r="R21" s="2">
        <v>2</v>
      </c>
      <c r="S21" s="1">
        <f t="shared" si="2"/>
        <v>0</v>
      </c>
      <c r="T21" s="18"/>
      <c r="U21" s="36"/>
      <c r="V21" s="17">
        <v>32</v>
      </c>
      <c r="W21" s="19" t="s">
        <v>89</v>
      </c>
      <c r="X21" s="4"/>
      <c r="AY21" s="1">
        <f t="shared" si="6"/>
        <v>0</v>
      </c>
      <c r="AZ21" s="1">
        <f t="shared" si="7"/>
        <v>0</v>
      </c>
    </row>
    <row r="22" spans="1:86" ht="17.399999999999999" x14ac:dyDescent="0.55000000000000004">
      <c r="A22" s="44"/>
      <c r="B22" s="9" t="str">
        <f>Q4</f>
        <v>دروس اختیاری (33 واحد)</v>
      </c>
      <c r="C22" s="10">
        <v>33</v>
      </c>
      <c r="D22" s="10"/>
      <c r="E22" s="34">
        <f>SUM(AZ5:AZ21)</f>
        <v>0</v>
      </c>
      <c r="F22" s="35"/>
      <c r="G22" s="10">
        <f>IF(C22-E22&gt;0, C22-E22, 0)</f>
        <v>33</v>
      </c>
      <c r="H22" s="39"/>
      <c r="I22" s="39"/>
      <c r="J22" s="39"/>
      <c r="K22" s="42"/>
      <c r="L22" s="6" t="s">
        <v>55</v>
      </c>
      <c r="M22" s="2">
        <v>3</v>
      </c>
      <c r="N22" s="2">
        <f t="shared" si="1"/>
        <v>0</v>
      </c>
      <c r="O22" s="18"/>
      <c r="P22" s="56"/>
      <c r="Q22" s="48"/>
      <c r="R22" s="48"/>
      <c r="S22" s="48"/>
      <c r="T22" s="39"/>
      <c r="U22" s="37"/>
      <c r="V22" s="17">
        <v>33</v>
      </c>
      <c r="W22" s="19" t="s">
        <v>90</v>
      </c>
      <c r="X22" s="4"/>
      <c r="AY22" s="1">
        <f t="shared" si="6"/>
        <v>0</v>
      </c>
    </row>
    <row r="23" spans="1:86" ht="17.399999999999999" x14ac:dyDescent="0.55000000000000004">
      <c r="A23" s="44"/>
      <c r="B23" s="9" t="s">
        <v>82</v>
      </c>
      <c r="C23" s="10">
        <v>3</v>
      </c>
      <c r="D23" s="9"/>
      <c r="E23" s="34">
        <f>BA5</f>
        <v>0</v>
      </c>
      <c r="F23" s="35"/>
      <c r="G23" s="10">
        <f>IF(C23-E23&gt;0, C23-E23, 0)</f>
        <v>3</v>
      </c>
      <c r="H23" s="39"/>
      <c r="I23" s="39"/>
      <c r="J23" s="39"/>
      <c r="K23" s="42"/>
      <c r="L23" s="6" t="s">
        <v>56</v>
      </c>
      <c r="M23" s="2">
        <v>2</v>
      </c>
      <c r="N23" s="2">
        <f t="shared" si="1"/>
        <v>0</v>
      </c>
      <c r="O23" s="18"/>
      <c r="P23" s="56"/>
      <c r="Q23" s="8" t="s">
        <v>80</v>
      </c>
      <c r="R23" s="8" t="s">
        <v>1</v>
      </c>
      <c r="S23" s="20"/>
      <c r="T23" s="8" t="s">
        <v>18</v>
      </c>
      <c r="U23" s="36"/>
      <c r="V23" s="17">
        <v>41</v>
      </c>
      <c r="W23" s="19" t="s">
        <v>91</v>
      </c>
      <c r="AY23" s="1">
        <f t="shared" si="6"/>
        <v>0</v>
      </c>
    </row>
    <row r="24" spans="1:86" ht="17.399999999999999" x14ac:dyDescent="0.55000000000000004">
      <c r="A24" s="45"/>
      <c r="B24" s="9" t="s">
        <v>17</v>
      </c>
      <c r="C24" s="10">
        <f>SUM(C19:C23)</f>
        <v>142</v>
      </c>
      <c r="D24" s="10"/>
      <c r="E24" s="34">
        <f>SUM(E19:F23)</f>
        <v>0</v>
      </c>
      <c r="F24" s="35"/>
      <c r="G24" s="10">
        <f>SUM(G19:G23)</f>
        <v>142</v>
      </c>
      <c r="H24" s="39"/>
      <c r="I24" s="39"/>
      <c r="J24" s="39"/>
      <c r="K24" s="42"/>
      <c r="L24" s="6" t="s">
        <v>57</v>
      </c>
      <c r="M24" s="2">
        <v>3</v>
      </c>
      <c r="N24" s="2">
        <f t="shared" si="1"/>
        <v>0</v>
      </c>
      <c r="O24" s="18"/>
      <c r="P24" s="56"/>
      <c r="Q24" s="6" t="s">
        <v>81</v>
      </c>
      <c r="R24" s="2">
        <v>3</v>
      </c>
      <c r="S24" s="21"/>
      <c r="T24" s="18"/>
      <c r="U24" s="36"/>
      <c r="V24" s="17">
        <v>42</v>
      </c>
      <c r="W24" s="19" t="s">
        <v>92</v>
      </c>
      <c r="AY24" s="1">
        <f t="shared" si="6"/>
        <v>0</v>
      </c>
    </row>
    <row r="25" spans="1:86" ht="14.4" customHeight="1" x14ac:dyDescent="0.55000000000000004">
      <c r="A25" s="16"/>
      <c r="B25" s="9" t="s">
        <v>14</v>
      </c>
      <c r="C25" s="10">
        <v>1</v>
      </c>
      <c r="D25" s="9"/>
      <c r="E25" s="34">
        <f>ISNUMBER(T25)*R25</f>
        <v>0</v>
      </c>
      <c r="F25" s="35"/>
      <c r="G25" s="10">
        <f>IF(C25-E25&gt;0, C25-E25, 0)</f>
        <v>1</v>
      </c>
      <c r="H25" s="39"/>
      <c r="I25" s="39"/>
      <c r="J25" s="39"/>
      <c r="K25" s="42"/>
      <c r="L25" s="6" t="s">
        <v>58</v>
      </c>
      <c r="M25" s="2">
        <v>3</v>
      </c>
      <c r="N25" s="2">
        <f t="shared" si="1"/>
        <v>0</v>
      </c>
      <c r="O25" s="18"/>
      <c r="P25" s="56"/>
      <c r="Q25" s="6" t="s">
        <v>14</v>
      </c>
      <c r="R25" s="2">
        <v>1</v>
      </c>
      <c r="S25" s="21"/>
      <c r="T25" s="18"/>
      <c r="U25" s="36"/>
      <c r="V25" s="17">
        <v>43</v>
      </c>
      <c r="W25" s="19" t="s">
        <v>93</v>
      </c>
      <c r="AY25" s="1">
        <f t="shared" si="6"/>
        <v>0</v>
      </c>
    </row>
    <row r="26" spans="1:86" ht="14.4" customHeight="1" x14ac:dyDescent="0.45">
      <c r="A26" s="30" t="s">
        <v>101</v>
      </c>
      <c r="B26" s="30"/>
      <c r="C26" s="30"/>
      <c r="D26" s="30"/>
      <c r="E26" s="30"/>
      <c r="F26" s="30"/>
      <c r="G26" s="31"/>
      <c r="H26" s="39"/>
      <c r="I26" s="39"/>
      <c r="J26" s="39"/>
      <c r="K26" s="42"/>
      <c r="L26" s="6" t="s">
        <v>59</v>
      </c>
      <c r="M26" s="2">
        <v>3</v>
      </c>
      <c r="N26" s="2">
        <f t="shared" si="1"/>
        <v>0</v>
      </c>
      <c r="O26" s="18"/>
      <c r="P26" s="56"/>
      <c r="Q26" s="51"/>
      <c r="R26" s="51"/>
      <c r="S26" s="51"/>
      <c r="T26" s="39"/>
      <c r="U26" s="37"/>
      <c r="V26" s="17">
        <v>51</v>
      </c>
      <c r="W26" s="19" t="s">
        <v>94</v>
      </c>
      <c r="AY26" s="1">
        <f>ISNUMBER(O26)*M26</f>
        <v>0</v>
      </c>
    </row>
    <row r="27" spans="1:86" ht="14.4" customHeight="1" x14ac:dyDescent="0.45">
      <c r="A27" s="30"/>
      <c r="B27" s="30"/>
      <c r="C27" s="30"/>
      <c r="D27" s="30"/>
      <c r="E27" s="30"/>
      <c r="F27" s="30"/>
      <c r="G27" s="31"/>
      <c r="H27" s="39"/>
      <c r="I27" s="39"/>
      <c r="J27" s="39"/>
      <c r="K27" s="42"/>
      <c r="L27" s="6" t="s">
        <v>60</v>
      </c>
      <c r="M27" s="2">
        <v>3</v>
      </c>
      <c r="N27" s="2">
        <f t="shared" si="1"/>
        <v>0</v>
      </c>
      <c r="O27" s="18"/>
      <c r="P27" s="56"/>
      <c r="Q27" s="39"/>
      <c r="R27" s="39"/>
      <c r="S27" s="39"/>
      <c r="T27" s="39"/>
      <c r="U27" s="37"/>
      <c r="V27" s="17">
        <v>52</v>
      </c>
      <c r="W27" s="19" t="s">
        <v>95</v>
      </c>
      <c r="AY27" s="1">
        <f t="shared" si="6"/>
        <v>0</v>
      </c>
    </row>
    <row r="28" spans="1:86" ht="14.4" customHeight="1" x14ac:dyDescent="0.45">
      <c r="A28" s="32"/>
      <c r="B28" s="32"/>
      <c r="C28" s="32"/>
      <c r="D28" s="32"/>
      <c r="E28" s="32"/>
      <c r="F28" s="32"/>
      <c r="G28" s="33"/>
      <c r="H28" s="48"/>
      <c r="I28" s="48"/>
      <c r="J28" s="48"/>
      <c r="K28" s="49"/>
      <c r="L28" s="14" t="s">
        <v>61</v>
      </c>
      <c r="M28" s="15">
        <v>3</v>
      </c>
      <c r="N28" s="15">
        <f t="shared" si="1"/>
        <v>0</v>
      </c>
      <c r="O28" s="18"/>
      <c r="P28" s="56"/>
      <c r="Q28" s="48"/>
      <c r="R28" s="48"/>
      <c r="S28" s="48"/>
      <c r="T28" s="48"/>
      <c r="U28" s="38"/>
      <c r="V28" s="17">
        <v>53</v>
      </c>
      <c r="W28" s="19" t="s">
        <v>96</v>
      </c>
      <c r="AY28" s="1">
        <f t="shared" si="6"/>
        <v>0</v>
      </c>
    </row>
    <row r="29" spans="1:86" x14ac:dyDescent="0.45">
      <c r="A29" s="58" t="str">
        <f>IF(AND(G19=0,G20=0,G21=0,G22=0,G23=0,G25=0),"تبریک فراوان، شما تمام واحدهای لازم برای فارغ التحصیلی را گذرانده اید.","")</f>
        <v/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9"/>
    </row>
    <row r="30" spans="1:86" s="3" customFormat="1" x14ac:dyDescent="0.4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1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1"/>
      <c r="AW30" s="1"/>
      <c r="AX30" s="1"/>
      <c r="AY30" s="1"/>
      <c r="AZ30" s="1"/>
      <c r="BA30" s="1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x14ac:dyDescent="0.4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1"/>
    </row>
    <row r="32" spans="1:86" x14ac:dyDescent="0.4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1"/>
    </row>
    <row r="33" spans="1:24" x14ac:dyDescent="0.4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1"/>
    </row>
    <row r="34" spans="1:24" x14ac:dyDescent="0.4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1"/>
    </row>
    <row r="35" spans="1:24" x14ac:dyDescent="0.4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1"/>
    </row>
    <row r="36" spans="1:24" x14ac:dyDescent="0.4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1"/>
    </row>
    <row r="37" spans="1:24" x14ac:dyDescent="0.4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1"/>
    </row>
    <row r="38" spans="1:24" x14ac:dyDescent="0.4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1"/>
    </row>
    <row r="39" spans="1:24" ht="21.6" customHeight="1" x14ac:dyDescent="0.4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1"/>
    </row>
    <row r="40" spans="1:24" x14ac:dyDescent="0.4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1"/>
    </row>
    <row r="41" spans="1:24" x14ac:dyDescent="0.45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1"/>
    </row>
    <row r="42" spans="1:24" x14ac:dyDescent="0.4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1"/>
    </row>
    <row r="43" spans="1:24" x14ac:dyDescent="0.4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1"/>
    </row>
    <row r="44" spans="1:24" x14ac:dyDescent="0.4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1"/>
    </row>
    <row r="45" spans="1:24" x14ac:dyDescent="0.4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1"/>
    </row>
    <row r="46" spans="1:24" x14ac:dyDescent="0.4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1"/>
    </row>
    <row r="47" spans="1:24" x14ac:dyDescent="0.4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1"/>
    </row>
    <row r="48" spans="1:24" x14ac:dyDescent="0.4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1"/>
    </row>
    <row r="49" spans="1:24" x14ac:dyDescent="0.4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1"/>
    </row>
    <row r="50" spans="1:24" x14ac:dyDescent="0.4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1"/>
    </row>
    <row r="51" spans="1:24" x14ac:dyDescent="0.4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1"/>
    </row>
    <row r="52" spans="1:24" x14ac:dyDescent="0.4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1"/>
    </row>
    <row r="53" spans="1:24" x14ac:dyDescent="0.45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1"/>
    </row>
    <row r="54" spans="1:24" x14ac:dyDescent="0.45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1"/>
    </row>
    <row r="55" spans="1:24" x14ac:dyDescent="0.45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1"/>
    </row>
    <row r="56" spans="1:24" x14ac:dyDescent="0.45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1"/>
    </row>
    <row r="57" spans="1:24" x14ac:dyDescent="0.45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1"/>
    </row>
    <row r="58" spans="1:24" x14ac:dyDescent="0.45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1"/>
    </row>
    <row r="59" spans="1:24" x14ac:dyDescent="0.4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1"/>
    </row>
    <row r="60" spans="1:24" x14ac:dyDescent="0.45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1"/>
    </row>
    <row r="61" spans="1:24" x14ac:dyDescent="0.45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1"/>
    </row>
    <row r="62" spans="1:24" x14ac:dyDescent="0.45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1"/>
    </row>
    <row r="63" spans="1:24" x14ac:dyDescent="0.45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1"/>
    </row>
    <row r="64" spans="1:24" x14ac:dyDescent="0.45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1"/>
    </row>
    <row r="65" spans="1:24" x14ac:dyDescent="0.45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1"/>
    </row>
    <row r="66" spans="1:24" x14ac:dyDescent="0.45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1"/>
    </row>
    <row r="67" spans="1:24" x14ac:dyDescent="0.45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1"/>
    </row>
    <row r="68" spans="1:24" x14ac:dyDescent="0.45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1"/>
    </row>
    <row r="69" spans="1:24" x14ac:dyDescent="0.45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1"/>
    </row>
    <row r="70" spans="1:24" x14ac:dyDescent="0.45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1"/>
    </row>
    <row r="71" spans="1:24" x14ac:dyDescent="0.45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1"/>
    </row>
    <row r="72" spans="1:24" x14ac:dyDescent="0.45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1"/>
    </row>
    <row r="73" spans="1:24" x14ac:dyDescent="0.45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1"/>
    </row>
    <row r="74" spans="1:24" x14ac:dyDescent="0.45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1"/>
    </row>
    <row r="75" spans="1:24" x14ac:dyDescent="0.45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1"/>
    </row>
    <row r="76" spans="1:24" x14ac:dyDescent="0.45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1"/>
    </row>
    <row r="77" spans="1:24" x14ac:dyDescent="0.45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1"/>
    </row>
    <row r="78" spans="1:24" x14ac:dyDescent="0.45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1"/>
    </row>
    <row r="79" spans="1:24" x14ac:dyDescent="0.45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1"/>
    </row>
    <row r="80" spans="1:24" x14ac:dyDescent="0.45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1"/>
    </row>
    <row r="81" spans="1:24" x14ac:dyDescent="0.45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1"/>
    </row>
    <row r="82" spans="1:24" x14ac:dyDescent="0.45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1"/>
    </row>
    <row r="83" spans="1:24" x14ac:dyDescent="0.45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1"/>
    </row>
    <row r="84" spans="1:24" x14ac:dyDescent="0.45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1"/>
    </row>
    <row r="85" spans="1:24" x14ac:dyDescent="0.45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1"/>
    </row>
    <row r="86" spans="1:24" x14ac:dyDescent="0.45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1"/>
    </row>
    <row r="87" spans="1:24" x14ac:dyDescent="0.45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1"/>
    </row>
    <row r="88" spans="1:24" x14ac:dyDescent="0.45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1"/>
    </row>
    <row r="89" spans="1:24" x14ac:dyDescent="0.45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1"/>
    </row>
    <row r="90" spans="1:24" x14ac:dyDescent="0.45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1"/>
    </row>
    <row r="91" spans="1:24" x14ac:dyDescent="0.45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1"/>
    </row>
    <row r="92" spans="1:24" x14ac:dyDescent="0.45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1"/>
    </row>
    <row r="93" spans="1:24" x14ac:dyDescent="0.45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1"/>
    </row>
    <row r="94" spans="1:24" x14ac:dyDescent="0.45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1"/>
    </row>
    <row r="95" spans="1:24" x14ac:dyDescent="0.45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1"/>
    </row>
    <row r="96" spans="1:24" x14ac:dyDescent="0.45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1"/>
    </row>
    <row r="97" spans="1:24" x14ac:dyDescent="0.45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1"/>
    </row>
    <row r="98" spans="1:24" x14ac:dyDescent="0.45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1"/>
    </row>
    <row r="99" spans="1:24" x14ac:dyDescent="0.45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1"/>
    </row>
    <row r="100" spans="1:24" x14ac:dyDescent="0.45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1"/>
    </row>
    <row r="101" spans="1:24" x14ac:dyDescent="0.45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1"/>
    </row>
    <row r="102" spans="1:24" x14ac:dyDescent="0.45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1"/>
    </row>
    <row r="103" spans="1:24" x14ac:dyDescent="0.45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1"/>
    </row>
    <row r="104" spans="1:24" x14ac:dyDescent="0.45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1"/>
    </row>
    <row r="105" spans="1:24" x14ac:dyDescent="0.45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1"/>
    </row>
    <row r="106" spans="1:24" x14ac:dyDescent="0.45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1"/>
    </row>
    <row r="107" spans="1:24" x14ac:dyDescent="0.45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1"/>
    </row>
    <row r="108" spans="1:24" x14ac:dyDescent="0.45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1"/>
    </row>
    <row r="109" spans="1:24" x14ac:dyDescent="0.45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1"/>
    </row>
    <row r="110" spans="1:24" x14ac:dyDescent="0.45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1"/>
    </row>
    <row r="111" spans="1:24" x14ac:dyDescent="0.45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1"/>
    </row>
    <row r="112" spans="1:24" x14ac:dyDescent="0.45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1"/>
    </row>
    <row r="113" spans="1:24" x14ac:dyDescent="0.45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1"/>
    </row>
    <row r="114" spans="1:24" x14ac:dyDescent="0.45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1"/>
    </row>
    <row r="115" spans="1:24" x14ac:dyDescent="0.45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1"/>
    </row>
    <row r="116" spans="1:24" x14ac:dyDescent="0.45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1"/>
    </row>
    <row r="117" spans="1:24" x14ac:dyDescent="0.45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1"/>
    </row>
    <row r="118" spans="1:24" x14ac:dyDescent="0.45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1"/>
    </row>
    <row r="119" spans="1:24" x14ac:dyDescent="0.45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1"/>
    </row>
    <row r="120" spans="1:24" x14ac:dyDescent="0.45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1"/>
    </row>
    <row r="121" spans="1:24" x14ac:dyDescent="0.45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1"/>
    </row>
    <row r="122" spans="1:24" x14ac:dyDescent="0.45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1"/>
    </row>
    <row r="123" spans="1:24" x14ac:dyDescent="0.45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1"/>
    </row>
    <row r="124" spans="1:24" x14ac:dyDescent="0.45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1"/>
    </row>
    <row r="125" spans="1:24" x14ac:dyDescent="0.45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1"/>
    </row>
    <row r="126" spans="1:24" x14ac:dyDescent="0.45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1"/>
    </row>
    <row r="127" spans="1:24" x14ac:dyDescent="0.45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1"/>
    </row>
    <row r="128" spans="1:24" x14ac:dyDescent="0.45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1"/>
    </row>
    <row r="129" spans="1:24" x14ac:dyDescent="0.45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1"/>
    </row>
    <row r="130" spans="1:24" x14ac:dyDescent="0.45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1"/>
    </row>
    <row r="131" spans="1:24" x14ac:dyDescent="0.45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1"/>
    </row>
    <row r="132" spans="1:24" x14ac:dyDescent="0.45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1"/>
    </row>
    <row r="133" spans="1:24" x14ac:dyDescent="0.45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1"/>
    </row>
    <row r="134" spans="1:24" x14ac:dyDescent="0.45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1"/>
    </row>
    <row r="135" spans="1:24" x14ac:dyDescent="0.45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1"/>
    </row>
    <row r="136" spans="1:24" x14ac:dyDescent="0.45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1"/>
    </row>
    <row r="137" spans="1:24" x14ac:dyDescent="0.45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1"/>
    </row>
    <row r="138" spans="1:24" x14ac:dyDescent="0.45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1"/>
    </row>
    <row r="139" spans="1:24" x14ac:dyDescent="0.45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1"/>
    </row>
    <row r="140" spans="1:24" x14ac:dyDescent="0.45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1"/>
    </row>
    <row r="141" spans="1:24" x14ac:dyDescent="0.45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1"/>
    </row>
    <row r="142" spans="1:24" x14ac:dyDescent="0.45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1"/>
    </row>
    <row r="143" spans="1:24" x14ac:dyDescent="0.45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1"/>
    </row>
    <row r="144" spans="1:24" x14ac:dyDescent="0.45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1"/>
    </row>
    <row r="145" spans="1:24" x14ac:dyDescent="0.45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1"/>
    </row>
    <row r="146" spans="1:24" x14ac:dyDescent="0.45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1"/>
    </row>
    <row r="147" spans="1:24" x14ac:dyDescent="0.45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1"/>
    </row>
    <row r="148" spans="1:24" x14ac:dyDescent="0.45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1"/>
    </row>
    <row r="149" spans="1:24" x14ac:dyDescent="0.45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1"/>
    </row>
    <row r="150" spans="1:24" x14ac:dyDescent="0.45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1"/>
    </row>
    <row r="151" spans="1:24" x14ac:dyDescent="0.45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1"/>
    </row>
    <row r="152" spans="1:24" x14ac:dyDescent="0.45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1"/>
    </row>
    <row r="153" spans="1:24" x14ac:dyDescent="0.45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1"/>
    </row>
    <row r="154" spans="1:24" x14ac:dyDescent="0.45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1"/>
    </row>
    <row r="155" spans="1:24" x14ac:dyDescent="0.45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1"/>
    </row>
    <row r="156" spans="1:24" x14ac:dyDescent="0.45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1"/>
    </row>
    <row r="157" spans="1:24" x14ac:dyDescent="0.45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1"/>
    </row>
    <row r="158" spans="1:24" x14ac:dyDescent="0.45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1"/>
    </row>
    <row r="159" spans="1:24" x14ac:dyDescent="0.45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1"/>
    </row>
    <row r="160" spans="1:24" x14ac:dyDescent="0.45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1"/>
    </row>
    <row r="161" spans="1:24" x14ac:dyDescent="0.45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1"/>
    </row>
    <row r="162" spans="1:24" x14ac:dyDescent="0.45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1"/>
    </row>
    <row r="163" spans="1:24" x14ac:dyDescent="0.45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1"/>
    </row>
    <row r="164" spans="1:24" x14ac:dyDescent="0.45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1"/>
    </row>
    <row r="165" spans="1:24" x14ac:dyDescent="0.45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1"/>
    </row>
    <row r="166" spans="1:24" x14ac:dyDescent="0.45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1"/>
    </row>
    <row r="167" spans="1:24" x14ac:dyDescent="0.45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1"/>
    </row>
    <row r="168" spans="1:24" x14ac:dyDescent="0.45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1"/>
    </row>
    <row r="169" spans="1:24" x14ac:dyDescent="0.45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1"/>
    </row>
    <row r="170" spans="1:24" x14ac:dyDescent="0.45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1"/>
    </row>
    <row r="171" spans="1:24" x14ac:dyDescent="0.45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1"/>
    </row>
    <row r="172" spans="1:24" x14ac:dyDescent="0.45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1"/>
    </row>
    <row r="173" spans="1:24" x14ac:dyDescent="0.45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1"/>
    </row>
    <row r="174" spans="1:24" x14ac:dyDescent="0.45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1"/>
    </row>
    <row r="175" spans="1:24" x14ac:dyDescent="0.45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1"/>
    </row>
    <row r="176" spans="1:24" x14ac:dyDescent="0.45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1"/>
    </row>
    <row r="177" spans="1:24" x14ac:dyDescent="0.45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1"/>
    </row>
    <row r="178" spans="1:24" x14ac:dyDescent="0.45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1"/>
    </row>
    <row r="179" spans="1:24" x14ac:dyDescent="0.45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1"/>
    </row>
    <row r="180" spans="1:24" x14ac:dyDescent="0.45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1"/>
    </row>
    <row r="181" spans="1:24" x14ac:dyDescent="0.45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1"/>
    </row>
    <row r="182" spans="1:24" x14ac:dyDescent="0.45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1"/>
    </row>
    <row r="183" spans="1:24" x14ac:dyDescent="0.45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1"/>
    </row>
    <row r="184" spans="1:24" x14ac:dyDescent="0.45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1"/>
    </row>
    <row r="185" spans="1:24" x14ac:dyDescent="0.45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1"/>
    </row>
    <row r="186" spans="1:24" x14ac:dyDescent="0.45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1"/>
    </row>
    <row r="187" spans="1:24" x14ac:dyDescent="0.45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1"/>
    </row>
    <row r="188" spans="1:24" x14ac:dyDescent="0.45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1"/>
    </row>
    <row r="189" spans="1:24" x14ac:dyDescent="0.45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1"/>
    </row>
    <row r="190" spans="1:24" x14ac:dyDescent="0.45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1"/>
    </row>
    <row r="191" spans="1:24" x14ac:dyDescent="0.45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1"/>
    </row>
    <row r="192" spans="1:24" x14ac:dyDescent="0.45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1"/>
    </row>
    <row r="193" spans="1:24" x14ac:dyDescent="0.45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1"/>
    </row>
    <row r="194" spans="1:24" x14ac:dyDescent="0.45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1"/>
    </row>
    <row r="195" spans="1:24" x14ac:dyDescent="0.45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1"/>
    </row>
    <row r="196" spans="1:24" x14ac:dyDescent="0.45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1"/>
    </row>
    <row r="197" spans="1:24" x14ac:dyDescent="0.45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1"/>
    </row>
    <row r="198" spans="1:24" x14ac:dyDescent="0.45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1"/>
    </row>
    <row r="199" spans="1:24" x14ac:dyDescent="0.45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1"/>
    </row>
    <row r="200" spans="1:24" x14ac:dyDescent="0.45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1"/>
    </row>
    <row r="201" spans="1:24" x14ac:dyDescent="0.45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1"/>
    </row>
    <row r="202" spans="1:24" x14ac:dyDescent="0.45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1"/>
    </row>
    <row r="203" spans="1:24" x14ac:dyDescent="0.45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1"/>
    </row>
    <row r="204" spans="1:24" x14ac:dyDescent="0.45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1"/>
    </row>
    <row r="205" spans="1:24" x14ac:dyDescent="0.45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1"/>
    </row>
    <row r="206" spans="1:24" x14ac:dyDescent="0.45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1"/>
    </row>
    <row r="207" spans="1:24" x14ac:dyDescent="0.45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1"/>
    </row>
    <row r="208" spans="1:24" x14ac:dyDescent="0.45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1"/>
    </row>
    <row r="209" spans="1:24" x14ac:dyDescent="0.45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1"/>
    </row>
    <row r="210" spans="1:24" x14ac:dyDescent="0.45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1"/>
    </row>
    <row r="211" spans="1:24" x14ac:dyDescent="0.45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1"/>
    </row>
    <row r="212" spans="1:24" x14ac:dyDescent="0.45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1"/>
    </row>
    <row r="213" spans="1:24" x14ac:dyDescent="0.45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1"/>
    </row>
    <row r="214" spans="1:24" x14ac:dyDescent="0.45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1"/>
    </row>
    <row r="215" spans="1:24" x14ac:dyDescent="0.45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1"/>
    </row>
    <row r="216" spans="1:24" x14ac:dyDescent="0.45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1"/>
    </row>
    <row r="217" spans="1:24" x14ac:dyDescent="0.45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1"/>
    </row>
    <row r="218" spans="1:24" x14ac:dyDescent="0.45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1"/>
    </row>
    <row r="219" spans="1:24" x14ac:dyDescent="0.45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1"/>
    </row>
    <row r="220" spans="1:24" x14ac:dyDescent="0.45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1"/>
    </row>
    <row r="221" spans="1:24" x14ac:dyDescent="0.45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1"/>
    </row>
    <row r="222" spans="1:24" x14ac:dyDescent="0.45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1"/>
    </row>
    <row r="223" spans="1:24" x14ac:dyDescent="0.45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1"/>
    </row>
    <row r="224" spans="1:24" x14ac:dyDescent="0.45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1"/>
    </row>
    <row r="225" spans="1:24" x14ac:dyDescent="0.45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1"/>
    </row>
  </sheetData>
  <mergeCells count="25">
    <mergeCell ref="K4:K13"/>
    <mergeCell ref="P4:P28"/>
    <mergeCell ref="E23:F23"/>
    <mergeCell ref="G14:K17"/>
    <mergeCell ref="E19:F19"/>
    <mergeCell ref="E20:F20"/>
    <mergeCell ref="E21:F21"/>
    <mergeCell ref="E22:F22"/>
    <mergeCell ref="E24:F24"/>
    <mergeCell ref="A29:X225"/>
    <mergeCell ref="BB1:CH1048576"/>
    <mergeCell ref="A26:G28"/>
    <mergeCell ref="E25:F25"/>
    <mergeCell ref="U4:U28"/>
    <mergeCell ref="A1:X3"/>
    <mergeCell ref="A16:E17"/>
    <mergeCell ref="A4:A15"/>
    <mergeCell ref="A18:A24"/>
    <mergeCell ref="F4:F17"/>
    <mergeCell ref="H18:K28"/>
    <mergeCell ref="Y1:AU1048576"/>
    <mergeCell ref="V4:W4"/>
    <mergeCell ref="Q26:T28"/>
    <mergeCell ref="Q22:T22"/>
    <mergeCell ref="E18:F18"/>
  </mergeCells>
  <pageMargins left="0.7" right="0.7" top="0.75" bottom="0.75" header="0.3" footer="0.3"/>
  <pageSetup paperSize="9" orientation="portrait" horizontalDpi="300" r:id="rId1"/>
  <ignoredErrors>
    <ignoredError sqref="G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XFD1048576"/>
    </sheetView>
  </sheetViews>
  <sheetFormatPr defaultRowHeight="14.4" x14ac:dyDescent="0.3"/>
  <cols>
    <col min="1" max="16384" width="8.88671875" style="57"/>
  </cols>
  <sheetData/>
  <mergeCells count="1">
    <mergeCell ref="A1:XFD10485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نکات مهم</vt:lpstr>
      <vt:lpstr>مهندسی صنایع</vt:lpstr>
      <vt:lpstr>لیست دروس عمومی</vt:lpstr>
      <vt:lpstr>'مهندسی صنایع'!Print_Area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Jahangoshai Rezaee</dc:creator>
  <cp:lastModifiedBy>Windows User</cp:lastModifiedBy>
  <cp:lastPrinted>2023-10-21T20:24:59Z</cp:lastPrinted>
  <dcterms:created xsi:type="dcterms:W3CDTF">2020-07-11T13:44:33Z</dcterms:created>
  <dcterms:modified xsi:type="dcterms:W3CDTF">2023-10-21T20:31:06Z</dcterms:modified>
</cp:coreProperties>
</file>